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1"/>
  </bookViews>
  <sheets>
    <sheet name="研究費ポイント表" sheetId="1" r:id="rId1"/>
    <sheet name="変動費" sheetId="2" r:id="rId2"/>
  </sheets>
  <definedNames>
    <definedName name="Z_4B536C89_4A29_4AF3_AAC7_72505C550565_.wvu.PrintArea" localSheetId="0" hidden="1">'研究費ポイント表'!$B$2:$Y$37</definedName>
    <definedName name="Z_5E58A2F1_A46A_4B61_AAF3_28311D191BEF_.wvu.PrintArea" localSheetId="0" hidden="1">'研究費ポイント表'!$B$2:$Y$37</definedName>
    <definedName name="Z_7683D8AA_3225_4B65_A487_950E0E5B6B49_.wvu.PrintArea" localSheetId="0" hidden="1">'研究費ポイント表'!$B$2:$Y$37</definedName>
    <definedName name="Z_AC304D2B_95DE_47A5_B49C_5EE1FCD46C4C_.wvu.PrintArea" localSheetId="0" hidden="1">'研究費ポイント表'!$B$2:$Y$37</definedName>
  </definedNames>
  <calcPr fullCalcOnLoad="1"/>
</workbook>
</file>

<file path=xl/sharedStrings.xml><?xml version="1.0" encoding="utf-8"?>
<sst xmlns="http://schemas.openxmlformats.org/spreadsheetml/2006/main" count="157" uniqueCount="145">
  <si>
    <t>独立行政法人国立病院機構　臨床試験研究経費ポイント算出表</t>
  </si>
  <si>
    <t>　個々の治験について、要素毎に該当するポイントを求め、そのポイントを合計したものをその試験のポイント数とする。</t>
  </si>
  <si>
    <t>治験薬等名称</t>
  </si>
  <si>
    <t>研　究　課　題　名</t>
  </si>
  <si>
    <t>要　　　　素</t>
  </si>
  <si>
    <t>ウエイト</t>
  </si>
  <si>
    <t>ポ　　イ　　ン　　ト</t>
  </si>
  <si>
    <t>Ⅰ</t>
  </si>
  <si>
    <t>Ⅱ</t>
  </si>
  <si>
    <t>Ⅲ</t>
  </si>
  <si>
    <t>ポイント数</t>
  </si>
  <si>
    <t>（ウエイト×１）</t>
  </si>
  <si>
    <t>（ウエイト×３）</t>
  </si>
  <si>
    <t>（ウエイト×５）</t>
  </si>
  <si>
    <t>Ａ</t>
  </si>
  <si>
    <t>対象疾患の重症度</t>
  </si>
  <si>
    <t>軽症</t>
  </si>
  <si>
    <t>中等度</t>
  </si>
  <si>
    <t>重症・重篤</t>
  </si>
  <si>
    <t>Ｂ</t>
  </si>
  <si>
    <t>入院・外来の別</t>
  </si>
  <si>
    <t>外来</t>
  </si>
  <si>
    <t>入院</t>
  </si>
  <si>
    <t>Ｃ</t>
  </si>
  <si>
    <t>治験薬製造承認の状況</t>
  </si>
  <si>
    <t>他の適応に国内
で承認</t>
  </si>
  <si>
    <t>同一適応に欧米
で承認</t>
  </si>
  <si>
    <t>未承認</t>
  </si>
  <si>
    <t>Ｄ</t>
  </si>
  <si>
    <t>デザイン</t>
  </si>
  <si>
    <t>オープン</t>
  </si>
  <si>
    <t>単盲検</t>
  </si>
  <si>
    <t>二重盲検</t>
  </si>
  <si>
    <t>Ｅ</t>
  </si>
  <si>
    <t>プラセボの使用</t>
  </si>
  <si>
    <t>使用</t>
  </si>
  <si>
    <t>Ｆ</t>
  </si>
  <si>
    <t>併用薬の使用</t>
  </si>
  <si>
    <t>同効薬でも
不変使用可</t>
  </si>
  <si>
    <t>同効薬のみ禁止</t>
  </si>
  <si>
    <t>全面禁止</t>
  </si>
  <si>
    <t>Ｇ</t>
  </si>
  <si>
    <t>治験薬の投与経路</t>
  </si>
  <si>
    <t>内用・外用</t>
  </si>
  <si>
    <t>皮下・筋注</t>
  </si>
  <si>
    <t>静注・特殊</t>
  </si>
  <si>
    <t>Ｈ</t>
  </si>
  <si>
    <t>治験薬の投与期間</t>
  </si>
  <si>
    <t>４週間以内</t>
  </si>
  <si>
    <t>５～２４週</t>
  </si>
  <si>
    <t>Ｉ</t>
  </si>
  <si>
    <t>被験者層</t>
  </si>
  <si>
    <t>成人</t>
  </si>
  <si>
    <t>小児、成人（高齢者、
肝、腎障害等合併有）</t>
  </si>
  <si>
    <t>Ｊ</t>
  </si>
  <si>
    <t>被験者の選出
（適格＋除外基準数）</t>
  </si>
  <si>
    <t>１９以下</t>
  </si>
  <si>
    <t>２０～２９</t>
  </si>
  <si>
    <t>３０以上</t>
  </si>
  <si>
    <t>Ｋ</t>
  </si>
  <si>
    <t>チェックポイントの
経過観察回数</t>
  </si>
  <si>
    <t>４以下</t>
  </si>
  <si>
    <t>５～９</t>
  </si>
  <si>
    <t>１０以上</t>
  </si>
  <si>
    <t>Ｌ</t>
  </si>
  <si>
    <t>臨床症状観察項目数</t>
  </si>
  <si>
    <t>Ｍ</t>
  </si>
  <si>
    <t>一般的検査＋非侵襲的機能検査及び画像診断項目数</t>
  </si>
  <si>
    <t>４９以下</t>
  </si>
  <si>
    <t>５０～９９</t>
  </si>
  <si>
    <t>１００以上</t>
  </si>
  <si>
    <t>Ｎ</t>
  </si>
  <si>
    <t>侵襲的機能検査及び
画像診断回数</t>
  </si>
  <si>
    <r>
      <t xml:space="preserve"> </t>
    </r>
    <r>
      <rPr>
        <sz val="11"/>
        <rFont val="ＭＳ Ｐゴシック"/>
        <family val="3"/>
      </rPr>
      <t>×回数(0)</t>
    </r>
  </si>
  <si>
    <t>Ｏ</t>
  </si>
  <si>
    <t>特殊検査のための
検体採取回数</t>
  </si>
  <si>
    <t>Ｐ</t>
  </si>
  <si>
    <t>生検回数</t>
  </si>
  <si>
    <t xml:space="preserve"> ×回数(0)</t>
  </si>
  <si>
    <t>Ｑ</t>
  </si>
  <si>
    <t>症例発表</t>
  </si>
  <si>
    <t>１回</t>
  </si>
  <si>
    <t>Ｒ</t>
  </si>
  <si>
    <t>承認申請に使用される
文書等の作成</t>
  </si>
  <si>
    <t>３０枚以内</t>
  </si>
  <si>
    <t>３１～５０</t>
  </si>
  <si>
    <t>５１枚以上</t>
  </si>
  <si>
    <t>Ｓ</t>
  </si>
  <si>
    <t>相の種類</t>
  </si>
  <si>
    <t>Ⅱ相・Ⅲ相</t>
  </si>
  <si>
    <t>Ⅰ相</t>
  </si>
  <si>
    <t>合計ポイント数</t>
  </si>
  <si>
    <t>１．Ｑ及びＲを除いた合計ポイント数</t>
  </si>
  <si>
    <t>２．Ｑ及びＲの合計ポイント数</t>
  </si>
  <si>
    <t>症例数</t>
  </si>
  <si>
    <t>算出額：</t>
  </si>
  <si>
    <t>合計ポイント数の１</t>
  </si>
  <si>
    <t>×</t>
  </si>
  <si>
    <t>6,000円</t>
  </si>
  <si>
    <t>症例数</t>
  </si>
  <si>
    <t>①</t>
  </si>
  <si>
    <t>合計ポイント数の２</t>
  </si>
  <si>
    <t>②</t>
  </si>
  <si>
    <t>臨床試験研究費</t>
  </si>
  <si>
    <t>＝</t>
  </si>
  <si>
    <t>＋</t>
  </si>
  <si>
    <t>円</t>
  </si>
  <si>
    <t>★１症例あたり：</t>
  </si>
  <si>
    <t>＊　K、N、O、Pは52週で実施する回数とする</t>
  </si>
  <si>
    <t xml:space="preserve"> ×回数 </t>
  </si>
  <si>
    <t>25～52週</t>
  </si>
  <si>
    <t>乳児、新生児</t>
  </si>
  <si>
    <t>＜例1＞</t>
  </si>
  <si>
    <t>項目</t>
  </si>
  <si>
    <t>Visit1</t>
  </si>
  <si>
    <t>上記と同額</t>
  </si>
  <si>
    <t>被験者初期
対応業務費</t>
  </si>
  <si>
    <t>－</t>
  </si>
  <si>
    <t>【Visit 別単価の算出方法】</t>
  </si>
  <si>
    <t>（変動費）</t>
  </si>
  <si>
    <t>（Visit1:30%）</t>
  </si>
  <si>
    <t>(Last visit:20%)</t>
  </si>
  <si>
    <t>（W52の間のVisit数）</t>
  </si>
  <si>
    <t>（W52の間のVisit数）-2</t>
  </si>
  <si>
    <t>（フラットレート）</t>
  </si>
  <si>
    <t>〇症例まで</t>
  </si>
  <si>
    <t>ポイント</t>
  </si>
  <si>
    <t>：</t>
  </si>
  <si>
    <t>〇症例以降</t>
  </si>
  <si>
    <t>（消費税等抜き）</t>
  </si>
  <si>
    <t>1症例あたりの変動費   　　　　　 ：</t>
  </si>
  <si>
    <t>Visit〇（EOS）</t>
  </si>
  <si>
    <t>Visit2～〇</t>
  </si>
  <si>
    <r>
      <t>D4×研究係数</t>
    </r>
    <r>
      <rPr>
        <b/>
        <sz val="11"/>
        <color indexed="10"/>
        <rFont val="ＭＳ Ｐゴシック"/>
        <family val="3"/>
      </rPr>
      <t xml:space="preserve">2.8 </t>
    </r>
    <r>
      <rPr>
        <sz val="11"/>
        <color indexed="10"/>
        <rFont val="ＭＳ Ｐゴシック"/>
        <family val="3"/>
      </rPr>
      <t xml:space="preserve">  　　　　　　　　</t>
    </r>
    <r>
      <rPr>
        <sz val="11"/>
        <rFont val="ＭＳ Ｐゴシック"/>
        <family val="3"/>
      </rPr>
      <t>：</t>
    </r>
  </si>
  <si>
    <t>≪変動費　算出方法≫参考例　 ※要相談</t>
  </si>
  <si>
    <t>（W52週を超えるvisit数）</t>
  </si>
  <si>
    <t>　</t>
  </si>
  <si>
    <t>①</t>
  </si>
  <si>
    <t>②</t>
  </si>
  <si>
    <t>③</t>
  </si>
  <si>
    <t>④</t>
  </si>
  <si>
    <t>⑥</t>
  </si>
  <si>
    <t>※52Wを超えるvisitがある場合は⑥×⑤が加算される</t>
  </si>
  <si>
    <t>30%(参考）</t>
  </si>
  <si>
    <t>20%（参考）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</si>
</sst>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);\(#,##0\)"/>
    <numFmt numFmtId="179" formatCode="#,##0_ "/>
    <numFmt numFmtId="180" formatCode="&quot;¥&quot;#,##0;[Red]&quot;¥&quot;#,##0"/>
    <numFmt numFmtId="181" formatCode="0.0%"/>
    <numFmt numFmtId="182" formatCode="&quot;¥&quot;#,##0_);[Red]\(&quot;¥&quot;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sz val="8"/>
      <color rgb="FFFF0000"/>
      <name val="ＭＳ ゴシック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sz val="11"/>
      <color theme="0" tint="-0.24997000396251678"/>
      <name val="Calibri"/>
      <family val="3"/>
    </font>
    <font>
      <b/>
      <sz val="11"/>
      <color rgb="FF0070C0"/>
      <name val="Calibri"/>
      <family val="3"/>
    </font>
    <font>
      <sz val="11"/>
      <color theme="0" tint="-0.4999699890613556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3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left" vertical="center" wrapText="1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0" xfId="62" applyFont="1">
      <alignment/>
      <protection/>
    </xf>
    <xf numFmtId="0" fontId="2" fillId="0" borderId="0" xfId="62">
      <alignment/>
      <protection/>
    </xf>
    <xf numFmtId="176" fontId="2" fillId="0" borderId="10" xfId="62" applyNumberFormat="1" applyFont="1" applyFill="1" applyBorder="1" applyAlignment="1">
      <alignment horizontal="center" vertical="center"/>
      <protection/>
    </xf>
    <xf numFmtId="177" fontId="2" fillId="0" borderId="1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8" fillId="0" borderId="0" xfId="64" applyFont="1" applyAlignment="1">
      <alignment horizontal="left" vertical="center"/>
      <protection/>
    </xf>
    <xf numFmtId="0" fontId="8" fillId="0" borderId="0" xfId="64" applyFont="1" applyFill="1" applyAlignment="1">
      <alignment horizontal="left" vertical="center" wrapText="1"/>
      <protection/>
    </xf>
    <xf numFmtId="176" fontId="2" fillId="0" borderId="11" xfId="62" applyNumberFormat="1" applyFont="1" applyFill="1" applyBorder="1" applyAlignment="1">
      <alignment horizontal="center" vertical="center"/>
      <protection/>
    </xf>
    <xf numFmtId="0" fontId="8" fillId="0" borderId="0" xfId="62" applyFont="1" applyAlignment="1">
      <alignment vertical="center" wrapText="1"/>
      <protection/>
    </xf>
    <xf numFmtId="0" fontId="8" fillId="0" borderId="0" xfId="64" applyFont="1" applyAlignment="1">
      <alignment horizontal="left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176" fontId="2" fillId="0" borderId="11" xfId="62" applyNumberFormat="1" applyFont="1" applyBorder="1" applyAlignment="1">
      <alignment horizontal="center" vertical="center"/>
      <protection/>
    </xf>
    <xf numFmtId="177" fontId="2" fillId="0" borderId="10" xfId="62" applyNumberFormat="1" applyFont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Alignment="1">
      <alignment horizontal="left" vertical="center" wrapText="1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/>
      <protection/>
    </xf>
    <xf numFmtId="176" fontId="2" fillId="0" borderId="0" xfId="62" applyNumberFormat="1" applyFont="1" applyBorder="1" applyAlignment="1">
      <alignment horizontal="center" vertical="center"/>
      <protection/>
    </xf>
    <xf numFmtId="176" fontId="0" fillId="0" borderId="0" xfId="43" applyNumberFormat="1" applyFont="1" applyBorder="1" applyAlignment="1">
      <alignment horizontal="center" vertical="center"/>
    </xf>
    <xf numFmtId="9" fontId="0" fillId="0" borderId="0" xfId="43" applyFont="1" applyBorder="1" applyAlignment="1">
      <alignment horizontal="center" vertical="center"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176" fontId="2" fillId="0" borderId="16" xfId="62" applyNumberFormat="1" applyFont="1" applyBorder="1" applyAlignment="1">
      <alignment horizontal="center" vertical="center"/>
      <protection/>
    </xf>
    <xf numFmtId="176" fontId="0" fillId="0" borderId="16" xfId="43" applyNumberFormat="1" applyFont="1" applyBorder="1" applyAlignment="1">
      <alignment horizontal="center" vertical="center"/>
    </xf>
    <xf numFmtId="9" fontId="0" fillId="0" borderId="16" xfId="43" applyFont="1" applyBorder="1" applyAlignment="1">
      <alignment horizontal="center" vertical="center"/>
    </xf>
    <xf numFmtId="0" fontId="50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51" fillId="0" borderId="0" xfId="62" applyFont="1">
      <alignment/>
      <protection/>
    </xf>
    <xf numFmtId="0" fontId="50" fillId="0" borderId="0" xfId="62" applyFont="1" applyAlignment="1">
      <alignment/>
      <protection/>
    </xf>
    <xf numFmtId="0" fontId="2" fillId="33" borderId="0" xfId="62" applyFont="1" applyFill="1">
      <alignment/>
      <protection/>
    </xf>
    <xf numFmtId="0" fontId="52" fillId="33" borderId="0" xfId="62" applyFont="1" applyFill="1">
      <alignment/>
      <protection/>
    </xf>
    <xf numFmtId="0" fontId="52" fillId="33" borderId="0" xfId="62" applyFont="1" applyFill="1" applyAlignment="1">
      <alignment/>
      <protection/>
    </xf>
    <xf numFmtId="0" fontId="52" fillId="33" borderId="0" xfId="62" applyFont="1" applyFill="1" applyAlignment="1">
      <alignment horizontal="center"/>
      <protection/>
    </xf>
    <xf numFmtId="0" fontId="52" fillId="33" borderId="0" xfId="62" applyFont="1" applyFill="1" applyAlignment="1">
      <alignment vertical="center"/>
      <protection/>
    </xf>
    <xf numFmtId="0" fontId="53" fillId="0" borderId="0" xfId="64" applyFont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4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5" fontId="55" fillId="0" borderId="0" xfId="0" applyNumberFormat="1" applyFont="1" applyAlignment="1">
      <alignment vertical="center"/>
    </xf>
    <xf numFmtId="180" fontId="54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9" fontId="57" fillId="0" borderId="0" xfId="0" applyNumberFormat="1" applyFont="1" applyAlignment="1">
      <alignment horizontal="center" vertical="center"/>
    </xf>
    <xf numFmtId="181" fontId="57" fillId="0" borderId="0" xfId="0" applyNumberFormat="1" applyFont="1" applyAlignment="1">
      <alignment horizontal="center" vertical="center"/>
    </xf>
    <xf numFmtId="181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80" fontId="55" fillId="0" borderId="0" xfId="0" applyNumberFormat="1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82" fontId="59" fillId="0" borderId="20" xfId="0" applyNumberFormat="1" applyFont="1" applyBorder="1" applyAlignment="1">
      <alignment horizontal="center" vertical="center"/>
    </xf>
    <xf numFmtId="182" fontId="59" fillId="0" borderId="21" xfId="0" applyNumberFormat="1" applyFont="1" applyBorder="1" applyAlignment="1">
      <alignment horizontal="center" vertical="center"/>
    </xf>
    <xf numFmtId="5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182" fontId="59" fillId="0" borderId="24" xfId="0" applyNumberFormat="1" applyFont="1" applyBorder="1" applyAlignment="1">
      <alignment horizontal="center" vertical="center"/>
    </xf>
    <xf numFmtId="0" fontId="59" fillId="0" borderId="24" xfId="0" applyFont="1" applyBorder="1" applyAlignment="1" quotePrefix="1">
      <alignment horizontal="center" vertical="center"/>
    </xf>
    <xf numFmtId="0" fontId="59" fillId="0" borderId="25" xfId="0" applyFont="1" applyBorder="1" applyAlignment="1" quotePrefix="1">
      <alignment horizontal="center" vertical="center"/>
    </xf>
    <xf numFmtId="0" fontId="55" fillId="35" borderId="0" xfId="0" applyFont="1" applyFill="1" applyAlignment="1">
      <alignment vertical="center"/>
    </xf>
    <xf numFmtId="0" fontId="59" fillId="35" borderId="26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0" fontId="2" fillId="0" borderId="28" xfId="62" applyFont="1" applyBorder="1" applyAlignment="1">
      <alignment horizontal="center" vertical="center"/>
      <protection/>
    </xf>
    <xf numFmtId="177" fontId="2" fillId="34" borderId="10" xfId="62" applyNumberFormat="1" applyFont="1" applyFill="1" applyBorder="1" applyAlignment="1">
      <alignment horizontal="center" vertical="center"/>
      <protection/>
    </xf>
    <xf numFmtId="9" fontId="55" fillId="0" borderId="29" xfId="43" applyFont="1" applyBorder="1" applyAlignment="1">
      <alignment horizontal="center" vertical="center"/>
    </xf>
    <xf numFmtId="9" fontId="55" fillId="0" borderId="30" xfId="43" applyFont="1" applyBorder="1" applyAlignment="1">
      <alignment horizontal="center" vertical="center"/>
    </xf>
    <xf numFmtId="182" fontId="55" fillId="34" borderId="0" xfId="0" applyNumberFormat="1" applyFont="1" applyFill="1" applyAlignment="1">
      <alignment vertical="center"/>
    </xf>
    <xf numFmtId="0" fontId="60" fillId="34" borderId="0" xfId="0" applyFont="1" applyFill="1" applyAlignment="1">
      <alignment vertical="center"/>
    </xf>
    <xf numFmtId="0" fontId="2" fillId="0" borderId="16" xfId="62" applyFont="1" applyBorder="1" applyAlignment="1">
      <alignment horizontal="center" vertical="center"/>
      <protection/>
    </xf>
    <xf numFmtId="178" fontId="2" fillId="0" borderId="16" xfId="62" applyNumberFormat="1" applyFont="1" applyBorder="1" applyAlignment="1">
      <alignment horizontal="right" vertical="center"/>
      <protection/>
    </xf>
    <xf numFmtId="179" fontId="50" fillId="0" borderId="0" xfId="62" applyNumberFormat="1" applyFont="1" applyAlignment="1">
      <alignment horizont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177" fontId="2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2" fillId="0" borderId="31" xfId="62" applyNumberFormat="1" applyFont="1" applyBorder="1" applyAlignment="1">
      <alignment horizontal="center" vertical="center"/>
      <protection/>
    </xf>
    <xf numFmtId="176" fontId="2" fillId="0" borderId="20" xfId="62" applyNumberFormat="1" applyFont="1" applyBorder="1" applyAlignment="1">
      <alignment horizontal="center" vertical="center"/>
      <protection/>
    </xf>
    <xf numFmtId="49" fontId="2" fillId="34" borderId="11" xfId="62" applyNumberFormat="1" applyFont="1" applyFill="1" applyBorder="1" applyAlignment="1">
      <alignment horizontal="left" vertical="center"/>
      <protection/>
    </xf>
    <xf numFmtId="49" fontId="2" fillId="34" borderId="32" xfId="62" applyNumberFormat="1" applyFont="1" applyFill="1" applyBorder="1" applyAlignment="1">
      <alignment horizontal="left" vertical="center"/>
      <protection/>
    </xf>
    <xf numFmtId="49" fontId="2" fillId="34" borderId="33" xfId="62" applyNumberFormat="1" applyFont="1" applyFill="1" applyBorder="1" applyAlignment="1">
      <alignment horizontal="left" vertical="center"/>
      <protection/>
    </xf>
    <xf numFmtId="0" fontId="2" fillId="0" borderId="10" xfId="62" applyFont="1" applyBorder="1" applyAlignment="1">
      <alignment horizontal="center" vertical="center"/>
      <protection/>
    </xf>
    <xf numFmtId="176" fontId="2" fillId="0" borderId="10" xfId="62" applyNumberFormat="1" applyFont="1" applyBorder="1" applyAlignment="1">
      <alignment horizontal="center" vertical="center"/>
      <protection/>
    </xf>
    <xf numFmtId="0" fontId="2" fillId="0" borderId="10" xfId="62" applyFont="1" applyBorder="1" applyAlignment="1">
      <alignment vertical="center"/>
      <protection/>
    </xf>
    <xf numFmtId="0" fontId="2" fillId="34" borderId="11" xfId="62" applyFont="1" applyFill="1" applyBorder="1" applyAlignment="1">
      <alignment horizontal="center" vertical="center" wrapText="1"/>
      <protection/>
    </xf>
    <xf numFmtId="0" fontId="2" fillId="34" borderId="32" xfId="62" applyFont="1" applyFill="1" applyBorder="1" applyAlignment="1">
      <alignment horizontal="center" vertical="center"/>
      <protection/>
    </xf>
    <xf numFmtId="0" fontId="2" fillId="34" borderId="33" xfId="62" applyFont="1" applyFill="1" applyBorder="1" applyAlignment="1">
      <alignment horizontal="center" vertical="center"/>
      <protection/>
    </xf>
    <xf numFmtId="0" fontId="2" fillId="34" borderId="11" xfId="62" applyFont="1" applyFill="1" applyBorder="1" applyAlignment="1">
      <alignment horizontal="center" vertical="center"/>
      <protection/>
    </xf>
    <xf numFmtId="6" fontId="0" fillId="34" borderId="11" xfId="60" applyFont="1" applyFill="1" applyBorder="1" applyAlignment="1">
      <alignment horizontal="center" vertical="center"/>
    </xf>
    <xf numFmtId="6" fontId="0" fillId="34" borderId="32" xfId="60" applyFont="1" applyFill="1" applyBorder="1" applyAlignment="1">
      <alignment horizontal="center" vertical="center"/>
    </xf>
    <xf numFmtId="6" fontId="0" fillId="34" borderId="33" xfId="60" applyFont="1" applyFill="1" applyBorder="1" applyAlignment="1">
      <alignment horizontal="center" vertical="center"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32" xfId="62" applyFont="1" applyBorder="1" applyAlignment="1">
      <alignment horizontal="center" vertical="center" wrapText="1"/>
      <protection/>
    </xf>
    <xf numFmtId="0" fontId="2" fillId="0" borderId="33" xfId="62" applyFont="1" applyBorder="1" applyAlignment="1">
      <alignment horizontal="center" vertical="center" wrapText="1"/>
      <protection/>
    </xf>
    <xf numFmtId="6" fontId="0" fillId="34" borderId="11" xfId="60" applyFont="1" applyFill="1" applyBorder="1" applyAlignment="1">
      <alignment horizontal="center" vertical="center" wrapText="1"/>
    </xf>
    <xf numFmtId="6" fontId="0" fillId="34" borderId="32" xfId="60" applyFont="1" applyFill="1" applyBorder="1" applyAlignment="1">
      <alignment horizontal="center" vertical="center" wrapText="1"/>
    </xf>
    <xf numFmtId="6" fontId="0" fillId="34" borderId="33" xfId="60" applyFont="1" applyFill="1" applyBorder="1" applyAlignment="1">
      <alignment horizontal="center" vertical="center" wrapText="1"/>
    </xf>
    <xf numFmtId="0" fontId="2" fillId="34" borderId="34" xfId="62" applyFont="1" applyFill="1" applyBorder="1" applyAlignment="1">
      <alignment horizontal="center" vertical="center"/>
      <protection/>
    </xf>
    <xf numFmtId="0" fontId="2" fillId="34" borderId="35" xfId="62" applyFont="1" applyFill="1" applyBorder="1" applyAlignment="1">
      <alignment horizontal="center" vertical="center"/>
      <protection/>
    </xf>
    <xf numFmtId="0" fontId="2" fillId="34" borderId="36" xfId="62" applyFont="1" applyFill="1" applyBorder="1" applyAlignment="1">
      <alignment horizontal="center" vertical="center"/>
      <protection/>
    </xf>
    <xf numFmtId="0" fontId="2" fillId="34" borderId="32" xfId="62" applyFont="1" applyFill="1" applyBorder="1" applyAlignment="1">
      <alignment horizontal="center" vertical="center" wrapText="1"/>
      <protection/>
    </xf>
    <xf numFmtId="0" fontId="2" fillId="34" borderId="33" xfId="62" applyFont="1" applyFill="1" applyBorder="1" applyAlignment="1">
      <alignment horizontal="center" vertical="center" wrapText="1"/>
      <protection/>
    </xf>
    <xf numFmtId="0" fontId="2" fillId="34" borderId="11" xfId="62" applyFill="1" applyBorder="1" applyAlignment="1">
      <alignment horizontal="left" vertical="center"/>
      <protection/>
    </xf>
    <xf numFmtId="0" fontId="2" fillId="34" borderId="32" xfId="62" applyFont="1" applyFill="1" applyBorder="1" applyAlignment="1">
      <alignment horizontal="left" vertical="center"/>
      <protection/>
    </xf>
    <xf numFmtId="0" fontId="2" fillId="34" borderId="33" xfId="62" applyFont="1" applyFill="1" applyBorder="1" applyAlignment="1">
      <alignment horizontal="left" vertical="center"/>
      <protection/>
    </xf>
    <xf numFmtId="0" fontId="2" fillId="34" borderId="11" xfId="62" applyFont="1" applyFill="1" applyBorder="1" applyAlignment="1">
      <alignment horizontal="left" vertical="center"/>
      <protection/>
    </xf>
    <xf numFmtId="6" fontId="0" fillId="34" borderId="34" xfId="60" applyFont="1" applyFill="1" applyBorder="1" applyAlignment="1">
      <alignment horizontal="center" vertical="center"/>
    </xf>
    <xf numFmtId="6" fontId="0" fillId="34" borderId="35" xfId="60" applyFont="1" applyFill="1" applyBorder="1" applyAlignment="1">
      <alignment horizontal="center" vertical="center"/>
    </xf>
    <xf numFmtId="6" fontId="0" fillId="34" borderId="36" xfId="60" applyFont="1" applyFill="1" applyBorder="1" applyAlignment="1">
      <alignment horizontal="center" vertical="center"/>
    </xf>
    <xf numFmtId="6" fontId="2" fillId="34" borderId="11" xfId="60" applyFont="1" applyFill="1" applyBorder="1" applyAlignment="1">
      <alignment horizontal="center" vertical="center"/>
    </xf>
    <xf numFmtId="6" fontId="2" fillId="34" borderId="32" xfId="60" applyFont="1" applyFill="1" applyBorder="1" applyAlignment="1">
      <alignment horizontal="center" vertical="center"/>
    </xf>
    <xf numFmtId="6" fontId="2" fillId="34" borderId="33" xfId="60" applyFont="1" applyFill="1" applyBorder="1" applyAlignment="1">
      <alignment horizontal="center" vertical="center"/>
    </xf>
    <xf numFmtId="6" fontId="7" fillId="34" borderId="11" xfId="60" applyFont="1" applyFill="1" applyBorder="1" applyAlignment="1">
      <alignment horizontal="center" vertical="center" wrapText="1"/>
    </xf>
    <xf numFmtId="6" fontId="7" fillId="34" borderId="32" xfId="60" applyFont="1" applyFill="1" applyBorder="1" applyAlignment="1">
      <alignment horizontal="center" vertical="center"/>
    </xf>
    <xf numFmtId="6" fontId="7" fillId="34" borderId="33" xfId="60" applyFont="1" applyFill="1" applyBorder="1" applyAlignment="1">
      <alignment horizontal="center" vertical="center"/>
    </xf>
    <xf numFmtId="0" fontId="2" fillId="34" borderId="11" xfId="62" applyFill="1" applyBorder="1" applyAlignment="1">
      <alignment horizontal="center" vertical="center"/>
      <protection/>
    </xf>
    <xf numFmtId="176" fontId="2" fillId="34" borderId="11" xfId="62" applyNumberFormat="1" applyFont="1" applyFill="1" applyBorder="1" applyAlignment="1">
      <alignment horizontal="center" vertical="center" wrapText="1"/>
      <protection/>
    </xf>
    <xf numFmtId="176" fontId="2" fillId="34" borderId="32" xfId="62" applyNumberFormat="1" applyFont="1" applyFill="1" applyBorder="1" applyAlignment="1">
      <alignment horizontal="center" vertical="center"/>
      <protection/>
    </xf>
    <xf numFmtId="176" fontId="2" fillId="34" borderId="33" xfId="62" applyNumberFormat="1" applyFont="1" applyFill="1" applyBorder="1" applyAlignment="1">
      <alignment horizontal="center" vertical="center"/>
      <protection/>
    </xf>
    <xf numFmtId="176" fontId="2" fillId="34" borderId="11" xfId="62" applyNumberFormat="1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left" vertical="center" wrapText="1"/>
      <protection/>
    </xf>
    <xf numFmtId="0" fontId="2" fillId="0" borderId="0" xfId="62" applyFont="1" applyAlignment="1">
      <alignment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left" vertical="center"/>
      <protection/>
    </xf>
    <xf numFmtId="0" fontId="7" fillId="0" borderId="32" xfId="62" applyFont="1" applyBorder="1" applyAlignment="1">
      <alignment horizontal="left" vertical="center"/>
      <protection/>
    </xf>
    <xf numFmtId="0" fontId="7" fillId="0" borderId="33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horizontal="left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 textRotation="255"/>
      <protection/>
    </xf>
    <xf numFmtId="0" fontId="2" fillId="0" borderId="14" xfId="62" applyFont="1" applyBorder="1" applyAlignment="1">
      <alignment horizontal="center" vertical="center" textRotation="255"/>
      <protection/>
    </xf>
    <xf numFmtId="0" fontId="2" fillId="0" borderId="15" xfId="62" applyFont="1" applyBorder="1" applyAlignment="1">
      <alignment horizontal="center" vertical="center" textRotation="255"/>
      <protection/>
    </xf>
    <xf numFmtId="0" fontId="2" fillId="0" borderId="33" xfId="62" applyFont="1" applyBorder="1" applyAlignment="1">
      <alignment horizontal="center" vertical="center"/>
      <protection/>
    </xf>
    <xf numFmtId="0" fontId="2" fillId="34" borderId="12" xfId="62" applyFont="1" applyFill="1" applyBorder="1" applyAlignment="1">
      <alignment horizontal="center" vertical="center"/>
      <protection/>
    </xf>
    <xf numFmtId="0" fontId="2" fillId="34" borderId="13" xfId="62" applyFont="1" applyFill="1" applyBorder="1" applyAlignment="1">
      <alignment horizontal="center" vertical="center"/>
      <protection/>
    </xf>
    <xf numFmtId="0" fontId="2" fillId="34" borderId="28" xfId="62" applyFont="1" applyFill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2" fillId="34" borderId="15" xfId="62" applyFont="1" applyFill="1" applyBorder="1" applyAlignment="1">
      <alignment horizontal="center" vertical="center"/>
      <protection/>
    </xf>
    <xf numFmtId="0" fontId="2" fillId="34" borderId="16" xfId="62" applyFont="1" applyFill="1" applyBorder="1" applyAlignment="1">
      <alignment horizontal="center" vertical="center"/>
      <protection/>
    </xf>
    <xf numFmtId="0" fontId="2" fillId="34" borderId="30" xfId="6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0" xfId="62"/>
    <cellStyle name="標準 2 2 2" xfId="63"/>
    <cellStyle name="標準 3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Y54"/>
  <sheetViews>
    <sheetView zoomScaleSheetLayoutView="100" zoomScalePageLayoutView="0" workbookViewId="0" topLeftCell="A1">
      <selection activeCell="Y13" sqref="Y13"/>
    </sheetView>
  </sheetViews>
  <sheetFormatPr defaultColWidth="9.00390625" defaultRowHeight="15"/>
  <cols>
    <col min="1" max="1" width="9.00390625" style="7" customWidth="1"/>
    <col min="2" max="6" width="4.140625" style="7" customWidth="1"/>
    <col min="7" max="7" width="3.8515625" style="7" customWidth="1"/>
    <col min="8" max="8" width="4.421875" style="36" customWidth="1"/>
    <col min="9" max="23" width="3.7109375" style="7" customWidth="1"/>
    <col min="24" max="24" width="4.421875" style="36" customWidth="1"/>
    <col min="25" max="25" width="62.421875" style="7" customWidth="1"/>
    <col min="26" max="16384" width="9.00390625" style="7" customWidth="1"/>
  </cols>
  <sheetData>
    <row r="1" s="1" customFormat="1" ht="13.5">
      <c r="X1" s="2"/>
    </row>
    <row r="2" spans="2:25" s="4" customFormat="1" ht="20.25" customHeight="1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3"/>
    </row>
    <row r="3" spans="2:24" s="4" customFormat="1" ht="15" customHeight="1">
      <c r="B3" s="3"/>
      <c r="C3" s="139" t="s">
        <v>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2:24" s="4" customFormat="1" ht="15" customHeight="1">
      <c r="B4" s="3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2:24" s="4" customFormat="1" ht="10.5" customHeight="1">
      <c r="B5" s="3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"/>
    </row>
    <row r="6" spans="2:24" ht="24.75" customHeight="1">
      <c r="B6" s="141" t="s">
        <v>2</v>
      </c>
      <c r="C6" s="142"/>
      <c r="D6" s="142"/>
      <c r="E6" s="142"/>
      <c r="F6" s="142"/>
      <c r="G6" s="143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5"/>
    </row>
    <row r="7" spans="2:25" ht="50.25" customHeight="1">
      <c r="B7" s="141" t="s">
        <v>3</v>
      </c>
      <c r="C7" s="142"/>
      <c r="D7" s="142"/>
      <c r="E7" s="142"/>
      <c r="F7" s="142"/>
      <c r="G7" s="146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  <c r="Y7" s="8"/>
    </row>
    <row r="8" spans="2:24" ht="18" customHeight="1">
      <c r="B8" s="90" t="s">
        <v>4</v>
      </c>
      <c r="C8" s="86"/>
      <c r="D8" s="86"/>
      <c r="E8" s="86"/>
      <c r="F8" s="86"/>
      <c r="G8" s="91"/>
      <c r="H8" s="149" t="s">
        <v>5</v>
      </c>
      <c r="I8" s="141" t="s">
        <v>6</v>
      </c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52"/>
    </row>
    <row r="9" spans="2:24" ht="21" customHeight="1">
      <c r="B9" s="147"/>
      <c r="C9" s="87"/>
      <c r="D9" s="87"/>
      <c r="E9" s="87"/>
      <c r="F9" s="87"/>
      <c r="G9" s="148"/>
      <c r="H9" s="150"/>
      <c r="I9" s="153" t="s">
        <v>7</v>
      </c>
      <c r="J9" s="154"/>
      <c r="K9" s="154"/>
      <c r="L9" s="154"/>
      <c r="M9" s="155"/>
      <c r="N9" s="153" t="s">
        <v>8</v>
      </c>
      <c r="O9" s="154"/>
      <c r="P9" s="154"/>
      <c r="Q9" s="154"/>
      <c r="R9" s="155"/>
      <c r="S9" s="153" t="s">
        <v>9</v>
      </c>
      <c r="T9" s="154"/>
      <c r="U9" s="154"/>
      <c r="V9" s="154"/>
      <c r="W9" s="155"/>
      <c r="X9" s="156" t="s">
        <v>10</v>
      </c>
    </row>
    <row r="10" spans="2:24" s="4" customFormat="1" ht="21" customHeight="1">
      <c r="B10" s="92"/>
      <c r="C10" s="83"/>
      <c r="D10" s="83"/>
      <c r="E10" s="83"/>
      <c r="F10" s="83"/>
      <c r="G10" s="93"/>
      <c r="H10" s="151"/>
      <c r="I10" s="158" t="s">
        <v>11</v>
      </c>
      <c r="J10" s="159"/>
      <c r="K10" s="159"/>
      <c r="L10" s="159"/>
      <c r="M10" s="160"/>
      <c r="N10" s="158" t="s">
        <v>12</v>
      </c>
      <c r="O10" s="159"/>
      <c r="P10" s="159"/>
      <c r="Q10" s="159"/>
      <c r="R10" s="160"/>
      <c r="S10" s="158" t="s">
        <v>13</v>
      </c>
      <c r="T10" s="159"/>
      <c r="U10" s="159"/>
      <c r="V10" s="159"/>
      <c r="W10" s="160"/>
      <c r="X10" s="157"/>
    </row>
    <row r="11" spans="2:25" s="11" customFormat="1" ht="22.5" customHeight="1">
      <c r="B11" s="45" t="s">
        <v>14</v>
      </c>
      <c r="C11" s="105" t="s">
        <v>15</v>
      </c>
      <c r="D11" s="103"/>
      <c r="E11" s="103"/>
      <c r="F11" s="103"/>
      <c r="G11" s="104"/>
      <c r="H11" s="9">
        <v>2</v>
      </c>
      <c r="I11" s="105" t="s">
        <v>16</v>
      </c>
      <c r="J11" s="103"/>
      <c r="K11" s="103"/>
      <c r="L11" s="103"/>
      <c r="M11" s="104"/>
      <c r="N11" s="105" t="s">
        <v>17</v>
      </c>
      <c r="O11" s="103"/>
      <c r="P11" s="103"/>
      <c r="Q11" s="103"/>
      <c r="R11" s="104"/>
      <c r="S11" s="105" t="s">
        <v>18</v>
      </c>
      <c r="T11" s="103"/>
      <c r="U11" s="103"/>
      <c r="V11" s="103"/>
      <c r="W11" s="104"/>
      <c r="X11" s="10"/>
      <c r="Y11" s="4"/>
    </row>
    <row r="12" spans="2:25" s="11" customFormat="1" ht="22.5" customHeight="1">
      <c r="B12" s="45" t="s">
        <v>19</v>
      </c>
      <c r="C12" s="105" t="s">
        <v>20</v>
      </c>
      <c r="D12" s="103"/>
      <c r="E12" s="103"/>
      <c r="F12" s="103"/>
      <c r="G12" s="104"/>
      <c r="H12" s="9">
        <v>1</v>
      </c>
      <c r="I12" s="137" t="s">
        <v>21</v>
      </c>
      <c r="J12" s="135"/>
      <c r="K12" s="135"/>
      <c r="L12" s="135"/>
      <c r="M12" s="136"/>
      <c r="N12" s="105" t="s">
        <v>22</v>
      </c>
      <c r="O12" s="103"/>
      <c r="P12" s="103"/>
      <c r="Q12" s="103"/>
      <c r="R12" s="104"/>
      <c r="S12" s="115"/>
      <c r="T12" s="116"/>
      <c r="U12" s="116"/>
      <c r="V12" s="116"/>
      <c r="W12" s="117"/>
      <c r="X12" s="10"/>
      <c r="Y12" s="12"/>
    </row>
    <row r="13" spans="2:25" s="11" customFormat="1" ht="30" customHeight="1">
      <c r="B13" s="45" t="s">
        <v>23</v>
      </c>
      <c r="C13" s="105" t="s">
        <v>24</v>
      </c>
      <c r="D13" s="103"/>
      <c r="E13" s="103"/>
      <c r="F13" s="103"/>
      <c r="G13" s="104"/>
      <c r="H13" s="9">
        <v>1</v>
      </c>
      <c r="I13" s="134" t="s">
        <v>25</v>
      </c>
      <c r="J13" s="135"/>
      <c r="K13" s="135"/>
      <c r="L13" s="135"/>
      <c r="M13" s="136"/>
      <c r="N13" s="102" t="s">
        <v>26</v>
      </c>
      <c r="O13" s="103"/>
      <c r="P13" s="103"/>
      <c r="Q13" s="103"/>
      <c r="R13" s="104"/>
      <c r="S13" s="105" t="s">
        <v>27</v>
      </c>
      <c r="T13" s="103"/>
      <c r="U13" s="103"/>
      <c r="V13" s="103"/>
      <c r="W13" s="104"/>
      <c r="X13" s="10"/>
      <c r="Y13" s="13"/>
    </row>
    <row r="14" spans="2:25" s="11" customFormat="1" ht="22.5" customHeight="1">
      <c r="B14" s="45" t="s">
        <v>28</v>
      </c>
      <c r="C14" s="105" t="s">
        <v>29</v>
      </c>
      <c r="D14" s="103"/>
      <c r="E14" s="103"/>
      <c r="F14" s="103"/>
      <c r="G14" s="104"/>
      <c r="H14" s="14">
        <v>2</v>
      </c>
      <c r="I14" s="105" t="s">
        <v>30</v>
      </c>
      <c r="J14" s="103"/>
      <c r="K14" s="103"/>
      <c r="L14" s="103"/>
      <c r="M14" s="104"/>
      <c r="N14" s="106" t="s">
        <v>31</v>
      </c>
      <c r="O14" s="107"/>
      <c r="P14" s="107"/>
      <c r="Q14" s="107"/>
      <c r="R14" s="108"/>
      <c r="S14" s="105" t="s">
        <v>32</v>
      </c>
      <c r="T14" s="103"/>
      <c r="U14" s="103"/>
      <c r="V14" s="103"/>
      <c r="W14" s="104"/>
      <c r="X14" s="10"/>
      <c r="Y14" s="15"/>
    </row>
    <row r="15" spans="2:25" s="11" customFormat="1" ht="22.5" customHeight="1">
      <c r="B15" s="45" t="s">
        <v>33</v>
      </c>
      <c r="C15" s="105" t="s">
        <v>34</v>
      </c>
      <c r="D15" s="103"/>
      <c r="E15" s="103"/>
      <c r="F15" s="103"/>
      <c r="G15" s="104"/>
      <c r="H15" s="14">
        <v>3</v>
      </c>
      <c r="I15" s="105" t="s">
        <v>35</v>
      </c>
      <c r="J15" s="103"/>
      <c r="K15" s="103"/>
      <c r="L15" s="103"/>
      <c r="M15" s="104"/>
      <c r="N15" s="124"/>
      <c r="O15" s="125"/>
      <c r="P15" s="125"/>
      <c r="Q15" s="125"/>
      <c r="R15" s="126"/>
      <c r="S15" s="115"/>
      <c r="T15" s="116"/>
      <c r="U15" s="116"/>
      <c r="V15" s="116"/>
      <c r="W15" s="117"/>
      <c r="X15" s="10"/>
      <c r="Y15" s="15"/>
    </row>
    <row r="16" spans="2:25" s="11" customFormat="1" ht="30" customHeight="1">
      <c r="B16" s="45" t="s">
        <v>36</v>
      </c>
      <c r="C16" s="105" t="s">
        <v>37</v>
      </c>
      <c r="D16" s="103"/>
      <c r="E16" s="103"/>
      <c r="F16" s="103"/>
      <c r="G16" s="104"/>
      <c r="H16" s="14">
        <v>1</v>
      </c>
      <c r="I16" s="102" t="s">
        <v>38</v>
      </c>
      <c r="J16" s="103"/>
      <c r="K16" s="103"/>
      <c r="L16" s="103"/>
      <c r="M16" s="104"/>
      <c r="N16" s="106" t="s">
        <v>39</v>
      </c>
      <c r="O16" s="107"/>
      <c r="P16" s="107"/>
      <c r="Q16" s="107"/>
      <c r="R16" s="108"/>
      <c r="S16" s="105" t="s">
        <v>40</v>
      </c>
      <c r="T16" s="103"/>
      <c r="U16" s="103"/>
      <c r="V16" s="103"/>
      <c r="W16" s="104"/>
      <c r="X16" s="10"/>
      <c r="Y16" s="16"/>
    </row>
    <row r="17" spans="2:25" s="11" customFormat="1" ht="22.5" customHeight="1">
      <c r="B17" s="45" t="s">
        <v>41</v>
      </c>
      <c r="C17" s="105" t="s">
        <v>42</v>
      </c>
      <c r="D17" s="103"/>
      <c r="E17" s="103"/>
      <c r="F17" s="103"/>
      <c r="G17" s="104"/>
      <c r="H17" s="14">
        <v>1</v>
      </c>
      <c r="I17" s="105" t="s">
        <v>43</v>
      </c>
      <c r="J17" s="103"/>
      <c r="K17" s="103"/>
      <c r="L17" s="103"/>
      <c r="M17" s="104"/>
      <c r="N17" s="127" t="s">
        <v>44</v>
      </c>
      <c r="O17" s="128"/>
      <c r="P17" s="128"/>
      <c r="Q17" s="128"/>
      <c r="R17" s="129"/>
      <c r="S17" s="105" t="s">
        <v>45</v>
      </c>
      <c r="T17" s="103"/>
      <c r="U17" s="103"/>
      <c r="V17" s="103"/>
      <c r="W17" s="104"/>
      <c r="X17" s="10"/>
      <c r="Y17" s="16"/>
    </row>
    <row r="18" spans="2:25" s="11" customFormat="1" ht="45" customHeight="1">
      <c r="B18" s="45" t="s">
        <v>46</v>
      </c>
      <c r="C18" s="133" t="s">
        <v>47</v>
      </c>
      <c r="D18" s="103"/>
      <c r="E18" s="103"/>
      <c r="F18" s="103"/>
      <c r="G18" s="104"/>
      <c r="H18" s="14">
        <v>3</v>
      </c>
      <c r="I18" s="105" t="s">
        <v>48</v>
      </c>
      <c r="J18" s="103"/>
      <c r="K18" s="103"/>
      <c r="L18" s="103"/>
      <c r="M18" s="104"/>
      <c r="N18" s="105" t="s">
        <v>49</v>
      </c>
      <c r="O18" s="103"/>
      <c r="P18" s="103"/>
      <c r="Q18" s="103"/>
      <c r="R18" s="104"/>
      <c r="S18" s="102" t="s">
        <v>110</v>
      </c>
      <c r="T18" s="118"/>
      <c r="U18" s="118"/>
      <c r="V18" s="118"/>
      <c r="W18" s="119"/>
      <c r="X18" s="10"/>
      <c r="Y18" s="16"/>
    </row>
    <row r="19" spans="2:25" s="11" customFormat="1" ht="30" customHeight="1">
      <c r="B19" s="45" t="s">
        <v>50</v>
      </c>
      <c r="C19" s="105" t="s">
        <v>51</v>
      </c>
      <c r="D19" s="103"/>
      <c r="E19" s="103"/>
      <c r="F19" s="103"/>
      <c r="G19" s="104"/>
      <c r="H19" s="14">
        <v>1</v>
      </c>
      <c r="I19" s="105" t="s">
        <v>52</v>
      </c>
      <c r="J19" s="103"/>
      <c r="K19" s="103"/>
      <c r="L19" s="103"/>
      <c r="M19" s="104"/>
      <c r="N19" s="130" t="s">
        <v>53</v>
      </c>
      <c r="O19" s="131"/>
      <c r="P19" s="131"/>
      <c r="Q19" s="131"/>
      <c r="R19" s="132"/>
      <c r="S19" s="105" t="s">
        <v>111</v>
      </c>
      <c r="T19" s="103"/>
      <c r="U19" s="103"/>
      <c r="V19" s="103"/>
      <c r="W19" s="104"/>
      <c r="X19" s="10"/>
      <c r="Y19" s="15"/>
    </row>
    <row r="20" spans="2:25" s="11" customFormat="1" ht="30" customHeight="1">
      <c r="B20" s="45" t="s">
        <v>54</v>
      </c>
      <c r="C20" s="102" t="s">
        <v>55</v>
      </c>
      <c r="D20" s="103"/>
      <c r="E20" s="103"/>
      <c r="F20" s="103"/>
      <c r="G20" s="104"/>
      <c r="H20" s="14">
        <v>1</v>
      </c>
      <c r="I20" s="105" t="s">
        <v>56</v>
      </c>
      <c r="J20" s="103"/>
      <c r="K20" s="103"/>
      <c r="L20" s="103"/>
      <c r="M20" s="104"/>
      <c r="N20" s="106" t="s">
        <v>57</v>
      </c>
      <c r="O20" s="107"/>
      <c r="P20" s="107"/>
      <c r="Q20" s="107"/>
      <c r="R20" s="108"/>
      <c r="S20" s="105" t="s">
        <v>58</v>
      </c>
      <c r="T20" s="103"/>
      <c r="U20" s="103"/>
      <c r="V20" s="103"/>
      <c r="W20" s="104"/>
      <c r="X20" s="10"/>
      <c r="Y20" s="16"/>
    </row>
    <row r="21" spans="2:25" s="11" customFormat="1" ht="35.25" customHeight="1">
      <c r="B21" s="45" t="s">
        <v>59</v>
      </c>
      <c r="C21" s="102" t="s">
        <v>60</v>
      </c>
      <c r="D21" s="103"/>
      <c r="E21" s="103"/>
      <c r="F21" s="103"/>
      <c r="G21" s="104"/>
      <c r="H21" s="14">
        <v>2</v>
      </c>
      <c r="I21" s="105" t="s">
        <v>61</v>
      </c>
      <c r="J21" s="103"/>
      <c r="K21" s="103"/>
      <c r="L21" s="103"/>
      <c r="M21" s="104"/>
      <c r="N21" s="106" t="s">
        <v>62</v>
      </c>
      <c r="O21" s="107"/>
      <c r="P21" s="107"/>
      <c r="Q21" s="107"/>
      <c r="R21" s="108"/>
      <c r="S21" s="105" t="s">
        <v>63</v>
      </c>
      <c r="T21" s="103"/>
      <c r="U21" s="103"/>
      <c r="V21" s="103"/>
      <c r="W21" s="104"/>
      <c r="X21" s="78"/>
      <c r="Y21" s="44"/>
    </row>
    <row r="22" spans="2:25" s="11" customFormat="1" ht="27.75" customHeight="1">
      <c r="B22" s="45" t="s">
        <v>64</v>
      </c>
      <c r="C22" s="105" t="s">
        <v>65</v>
      </c>
      <c r="D22" s="103"/>
      <c r="E22" s="103"/>
      <c r="F22" s="103"/>
      <c r="G22" s="104"/>
      <c r="H22" s="14">
        <v>1</v>
      </c>
      <c r="I22" s="105" t="s">
        <v>61</v>
      </c>
      <c r="J22" s="103"/>
      <c r="K22" s="103"/>
      <c r="L22" s="103"/>
      <c r="M22" s="104"/>
      <c r="N22" s="106" t="s">
        <v>62</v>
      </c>
      <c r="O22" s="107"/>
      <c r="P22" s="107"/>
      <c r="Q22" s="107"/>
      <c r="R22" s="108"/>
      <c r="S22" s="105" t="s">
        <v>63</v>
      </c>
      <c r="T22" s="103"/>
      <c r="U22" s="103"/>
      <c r="V22" s="103"/>
      <c r="W22" s="104"/>
      <c r="X22" s="10"/>
      <c r="Y22" s="16"/>
    </row>
    <row r="23" spans="2:25" s="11" customFormat="1" ht="49.5" customHeight="1">
      <c r="B23" s="45" t="s">
        <v>66</v>
      </c>
      <c r="C23" s="102" t="s">
        <v>67</v>
      </c>
      <c r="D23" s="103"/>
      <c r="E23" s="103"/>
      <c r="F23" s="103"/>
      <c r="G23" s="104"/>
      <c r="H23" s="14">
        <v>1</v>
      </c>
      <c r="I23" s="105" t="s">
        <v>68</v>
      </c>
      <c r="J23" s="103"/>
      <c r="K23" s="103"/>
      <c r="L23" s="103"/>
      <c r="M23" s="104"/>
      <c r="N23" s="127" t="s">
        <v>69</v>
      </c>
      <c r="O23" s="128"/>
      <c r="P23" s="128"/>
      <c r="Q23" s="128"/>
      <c r="R23" s="129"/>
      <c r="S23" s="105" t="s">
        <v>70</v>
      </c>
      <c r="T23" s="103"/>
      <c r="U23" s="103"/>
      <c r="V23" s="103"/>
      <c r="W23" s="104"/>
      <c r="X23" s="10"/>
      <c r="Y23" s="16"/>
    </row>
    <row r="24" spans="2:25" s="4" customFormat="1" ht="30" customHeight="1">
      <c r="B24" s="45" t="s">
        <v>71</v>
      </c>
      <c r="C24" s="102" t="s">
        <v>72</v>
      </c>
      <c r="D24" s="103"/>
      <c r="E24" s="103"/>
      <c r="F24" s="103"/>
      <c r="G24" s="104"/>
      <c r="H24" s="18">
        <v>3</v>
      </c>
      <c r="I24" s="123" t="s">
        <v>73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2"/>
      <c r="X24" s="10"/>
      <c r="Y24" s="16"/>
    </row>
    <row r="25" spans="2:25" s="4" customFormat="1" ht="32.25" customHeight="1">
      <c r="B25" s="45" t="s">
        <v>74</v>
      </c>
      <c r="C25" s="102" t="s">
        <v>75</v>
      </c>
      <c r="D25" s="118"/>
      <c r="E25" s="118"/>
      <c r="F25" s="118"/>
      <c r="G25" s="119"/>
      <c r="H25" s="18">
        <v>2</v>
      </c>
      <c r="I25" s="120" t="s">
        <v>109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78"/>
      <c r="Y25" s="44"/>
    </row>
    <row r="26" spans="2:25" s="4" customFormat="1" ht="18" customHeight="1">
      <c r="B26" s="45" t="s">
        <v>76</v>
      </c>
      <c r="C26" s="102" t="s">
        <v>77</v>
      </c>
      <c r="D26" s="118"/>
      <c r="E26" s="118"/>
      <c r="F26" s="118"/>
      <c r="G26" s="119"/>
      <c r="H26" s="18">
        <v>5</v>
      </c>
      <c r="I26" s="123" t="s">
        <v>78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2"/>
      <c r="X26" s="19"/>
      <c r="Y26" s="12"/>
    </row>
    <row r="27" spans="2:25" s="4" customFormat="1" ht="18" customHeight="1">
      <c r="B27" s="45" t="s">
        <v>79</v>
      </c>
      <c r="C27" s="105" t="s">
        <v>80</v>
      </c>
      <c r="D27" s="103"/>
      <c r="E27" s="103"/>
      <c r="F27" s="103"/>
      <c r="G27" s="104"/>
      <c r="H27" s="18">
        <v>7</v>
      </c>
      <c r="I27" s="105" t="s">
        <v>81</v>
      </c>
      <c r="J27" s="103"/>
      <c r="K27" s="103"/>
      <c r="L27" s="103"/>
      <c r="M27" s="104"/>
      <c r="N27" s="124"/>
      <c r="O27" s="125"/>
      <c r="P27" s="125"/>
      <c r="Q27" s="125"/>
      <c r="R27" s="126"/>
      <c r="S27" s="115"/>
      <c r="T27" s="116"/>
      <c r="U27" s="116"/>
      <c r="V27" s="116"/>
      <c r="W27" s="117"/>
      <c r="X27" s="19"/>
      <c r="Y27" s="12"/>
    </row>
    <row r="28" spans="2:25" s="4" customFormat="1" ht="30" customHeight="1">
      <c r="B28" s="45" t="s">
        <v>82</v>
      </c>
      <c r="C28" s="102" t="s">
        <v>83</v>
      </c>
      <c r="D28" s="103"/>
      <c r="E28" s="103"/>
      <c r="F28" s="103"/>
      <c r="G28" s="104"/>
      <c r="H28" s="18">
        <v>5</v>
      </c>
      <c r="I28" s="105" t="s">
        <v>84</v>
      </c>
      <c r="J28" s="103"/>
      <c r="K28" s="103"/>
      <c r="L28" s="103"/>
      <c r="M28" s="104"/>
      <c r="N28" s="106" t="s">
        <v>85</v>
      </c>
      <c r="O28" s="107"/>
      <c r="P28" s="107"/>
      <c r="Q28" s="107"/>
      <c r="R28" s="108"/>
      <c r="S28" s="105" t="s">
        <v>86</v>
      </c>
      <c r="T28" s="103"/>
      <c r="U28" s="103"/>
      <c r="V28" s="103"/>
      <c r="W28" s="104"/>
      <c r="X28" s="10"/>
      <c r="Y28" s="12"/>
    </row>
    <row r="29" spans="2:25" s="4" customFormat="1" ht="18" customHeight="1">
      <c r="B29" s="17" t="s">
        <v>87</v>
      </c>
      <c r="C29" s="109" t="s">
        <v>88</v>
      </c>
      <c r="D29" s="110"/>
      <c r="E29" s="110"/>
      <c r="F29" s="110"/>
      <c r="G29" s="111"/>
      <c r="H29" s="18">
        <v>2</v>
      </c>
      <c r="I29" s="105" t="s">
        <v>89</v>
      </c>
      <c r="J29" s="103"/>
      <c r="K29" s="103"/>
      <c r="L29" s="103"/>
      <c r="M29" s="104"/>
      <c r="N29" s="112" t="s">
        <v>90</v>
      </c>
      <c r="O29" s="113"/>
      <c r="P29" s="113"/>
      <c r="Q29" s="113"/>
      <c r="R29" s="114"/>
      <c r="S29" s="115"/>
      <c r="T29" s="116"/>
      <c r="U29" s="116"/>
      <c r="V29" s="116"/>
      <c r="W29" s="117"/>
      <c r="X29" s="10"/>
      <c r="Y29" s="20"/>
    </row>
    <row r="30" spans="2:25" s="4" customFormat="1" ht="18" customHeight="1">
      <c r="B30" s="90" t="s">
        <v>91</v>
      </c>
      <c r="C30" s="86"/>
      <c r="D30" s="86"/>
      <c r="E30" s="86"/>
      <c r="F30" s="86"/>
      <c r="G30" s="91"/>
      <c r="H30" s="94"/>
      <c r="I30" s="96" t="s">
        <v>92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  <c r="X30" s="19"/>
      <c r="Y30" s="12"/>
    </row>
    <row r="31" spans="2:25" s="4" customFormat="1" ht="18" customHeight="1">
      <c r="B31" s="92"/>
      <c r="C31" s="83"/>
      <c r="D31" s="83"/>
      <c r="E31" s="83"/>
      <c r="F31" s="83"/>
      <c r="G31" s="93"/>
      <c r="H31" s="95"/>
      <c r="I31" s="96" t="s">
        <v>93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X31" s="19"/>
      <c r="Y31" s="12"/>
    </row>
    <row r="32" spans="2:25" s="4" customFormat="1" ht="18" customHeight="1">
      <c r="B32" s="99" t="s">
        <v>94</v>
      </c>
      <c r="C32" s="99"/>
      <c r="D32" s="99"/>
      <c r="E32" s="99"/>
      <c r="F32" s="99"/>
      <c r="G32" s="99"/>
      <c r="H32" s="100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9"/>
      <c r="Y32" s="21"/>
    </row>
    <row r="33" spans="2:25" s="4" customFormat="1" ht="18" customHeight="1">
      <c r="B33" s="22"/>
      <c r="C33" s="86" t="s">
        <v>95</v>
      </c>
      <c r="D33" s="86"/>
      <c r="E33" s="86" t="s">
        <v>96</v>
      </c>
      <c r="F33" s="86"/>
      <c r="G33" s="86"/>
      <c r="H33" s="86"/>
      <c r="I33" s="23" t="s">
        <v>97</v>
      </c>
      <c r="J33" s="86" t="s">
        <v>98</v>
      </c>
      <c r="K33" s="86"/>
      <c r="L33" s="23" t="s">
        <v>97</v>
      </c>
      <c r="M33" s="86" t="s">
        <v>99</v>
      </c>
      <c r="N33" s="86"/>
      <c r="O33" s="23"/>
      <c r="P33" s="86">
        <f>X30*6000</f>
        <v>0</v>
      </c>
      <c r="Q33" s="86"/>
      <c r="R33" s="23" t="s">
        <v>100</v>
      </c>
      <c r="S33" s="23"/>
      <c r="T33" s="23"/>
      <c r="U33" s="23"/>
      <c r="V33" s="23"/>
      <c r="W33" s="23"/>
      <c r="X33" s="77"/>
      <c r="Y33" s="12"/>
    </row>
    <row r="34" spans="2:25" s="4" customFormat="1" ht="18" customHeight="1">
      <c r="B34" s="24"/>
      <c r="C34" s="87"/>
      <c r="D34" s="87"/>
      <c r="E34" s="88" t="s">
        <v>101</v>
      </c>
      <c r="F34" s="88"/>
      <c r="G34" s="88"/>
      <c r="H34" s="88"/>
      <c r="I34" s="25" t="s">
        <v>97</v>
      </c>
      <c r="J34" s="87" t="s">
        <v>98</v>
      </c>
      <c r="K34" s="87"/>
      <c r="L34" s="26"/>
      <c r="M34" s="26"/>
      <c r="N34" s="25"/>
      <c r="O34" s="27"/>
      <c r="P34" s="89">
        <v>0</v>
      </c>
      <c r="Q34" s="89"/>
      <c r="R34" s="27" t="s">
        <v>102</v>
      </c>
      <c r="S34" s="28"/>
      <c r="T34" s="28"/>
      <c r="U34" s="29"/>
      <c r="V34" s="29"/>
      <c r="W34" s="29"/>
      <c r="X34" s="79"/>
      <c r="Y34" s="12"/>
    </row>
    <row r="35" spans="2:25" s="4" customFormat="1" ht="18" customHeight="1">
      <c r="B35" s="30"/>
      <c r="C35" s="31"/>
      <c r="D35" s="31"/>
      <c r="E35" s="83" t="s">
        <v>103</v>
      </c>
      <c r="F35" s="83"/>
      <c r="G35" s="83"/>
      <c r="H35" s="83"/>
      <c r="I35" s="31" t="s">
        <v>104</v>
      </c>
      <c r="J35" s="31" t="s">
        <v>100</v>
      </c>
      <c r="K35" s="31" t="s">
        <v>105</v>
      </c>
      <c r="L35" s="31" t="s">
        <v>102</v>
      </c>
      <c r="M35" s="31" t="s">
        <v>104</v>
      </c>
      <c r="N35" s="84">
        <f>P33+P34</f>
        <v>0</v>
      </c>
      <c r="O35" s="84"/>
      <c r="P35" s="84"/>
      <c r="Q35" s="84"/>
      <c r="R35" s="32" t="s">
        <v>106</v>
      </c>
      <c r="S35" s="33"/>
      <c r="T35" s="33"/>
      <c r="U35" s="34"/>
      <c r="V35" s="34"/>
      <c r="W35" s="34"/>
      <c r="X35" s="80"/>
      <c r="Y35" s="12"/>
    </row>
    <row r="36" spans="2:25" s="4" customFormat="1" ht="18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7"/>
      <c r="P36" s="27"/>
      <c r="Q36" s="27"/>
      <c r="R36" s="27"/>
      <c r="S36" s="28"/>
      <c r="T36" s="28"/>
      <c r="U36" s="29"/>
      <c r="V36" s="29"/>
      <c r="W36" s="29"/>
      <c r="X36" s="29"/>
      <c r="Y36" s="12"/>
    </row>
    <row r="37" spans="6:16" ht="20.25" customHeight="1">
      <c r="F37" s="35" t="s">
        <v>107</v>
      </c>
      <c r="J37" s="37"/>
      <c r="K37" s="85">
        <f>N35</f>
        <v>0</v>
      </c>
      <c r="L37" s="85"/>
      <c r="M37" s="85"/>
      <c r="N37" s="85"/>
      <c r="O37" s="38" t="s">
        <v>106</v>
      </c>
      <c r="P37" s="37"/>
    </row>
    <row r="38" spans="2:11" ht="20.25" customHeight="1">
      <c r="B38" s="43" t="s">
        <v>108</v>
      </c>
      <c r="C38" s="40"/>
      <c r="D38" s="40"/>
      <c r="E38" s="40"/>
      <c r="F38" s="41"/>
      <c r="G38" s="40"/>
      <c r="H38" s="42"/>
      <c r="I38" s="40"/>
      <c r="J38" s="40"/>
      <c r="K38" s="39"/>
    </row>
    <row r="39" ht="16.5" customHeight="1">
      <c r="C39" s="8"/>
    </row>
    <row r="40" ht="13.5">
      <c r="C40" s="8"/>
    </row>
    <row r="41" ht="13.5">
      <c r="C41" s="8"/>
    </row>
    <row r="42" ht="13.5">
      <c r="C42" s="8"/>
    </row>
    <row r="43" ht="13.5">
      <c r="C43" s="8"/>
    </row>
    <row r="44" ht="13.5">
      <c r="C44" s="8"/>
    </row>
    <row r="45" ht="13.5">
      <c r="C45" s="8"/>
    </row>
    <row r="46" spans="2:3" ht="13.5">
      <c r="B46" s="8"/>
      <c r="C46" s="8"/>
    </row>
    <row r="47" ht="13.5">
      <c r="C47" s="8"/>
    </row>
    <row r="48" ht="13.5">
      <c r="C48" s="8"/>
    </row>
    <row r="49" ht="13.5">
      <c r="C49" s="8"/>
    </row>
    <row r="50" ht="13.5">
      <c r="C50" s="8"/>
    </row>
    <row r="51" ht="13.5">
      <c r="C51" s="8"/>
    </row>
    <row r="52" ht="13.5">
      <c r="C52" s="8"/>
    </row>
    <row r="53" ht="13.5">
      <c r="C53" s="8"/>
    </row>
    <row r="54" ht="13.5">
      <c r="C54" s="8"/>
    </row>
  </sheetData>
  <sheetProtection/>
  <mergeCells count="104">
    <mergeCell ref="B2:X2"/>
    <mergeCell ref="C3:X4"/>
    <mergeCell ref="B6:F6"/>
    <mergeCell ref="G6:X6"/>
    <mergeCell ref="B7:F7"/>
    <mergeCell ref="G7:X7"/>
    <mergeCell ref="B8:G10"/>
    <mergeCell ref="H8:H10"/>
    <mergeCell ref="I8:X8"/>
    <mergeCell ref="I9:M9"/>
    <mergeCell ref="N9:R9"/>
    <mergeCell ref="S9:W9"/>
    <mergeCell ref="X9:X10"/>
    <mergeCell ref="I10:M10"/>
    <mergeCell ref="N10:R10"/>
    <mergeCell ref="S10:W10"/>
    <mergeCell ref="C13:G13"/>
    <mergeCell ref="I13:M13"/>
    <mergeCell ref="N13:R13"/>
    <mergeCell ref="S13:W13"/>
    <mergeCell ref="C14:G14"/>
    <mergeCell ref="I14:M14"/>
    <mergeCell ref="N14:R14"/>
    <mergeCell ref="S14:W14"/>
    <mergeCell ref="C11:G11"/>
    <mergeCell ref="I11:M11"/>
    <mergeCell ref="N11:R11"/>
    <mergeCell ref="S11:W11"/>
    <mergeCell ref="C12:G12"/>
    <mergeCell ref="I12:M12"/>
    <mergeCell ref="N12:R12"/>
    <mergeCell ref="S12:W12"/>
    <mergeCell ref="C17:G17"/>
    <mergeCell ref="I17:M17"/>
    <mergeCell ref="N17:R17"/>
    <mergeCell ref="S17:W17"/>
    <mergeCell ref="C18:G18"/>
    <mergeCell ref="I18:M18"/>
    <mergeCell ref="N18:R18"/>
    <mergeCell ref="S18:W18"/>
    <mergeCell ref="C15:G15"/>
    <mergeCell ref="I15:M15"/>
    <mergeCell ref="N15:R15"/>
    <mergeCell ref="S15:W15"/>
    <mergeCell ref="C16:G16"/>
    <mergeCell ref="I16:M16"/>
    <mergeCell ref="N16:R16"/>
    <mergeCell ref="S16:W16"/>
    <mergeCell ref="C21:G21"/>
    <mergeCell ref="I21:M21"/>
    <mergeCell ref="N21:R21"/>
    <mergeCell ref="S21:W21"/>
    <mergeCell ref="C22:G22"/>
    <mergeCell ref="I22:M22"/>
    <mergeCell ref="N22:R22"/>
    <mergeCell ref="S22:W22"/>
    <mergeCell ref="C19:G19"/>
    <mergeCell ref="I19:M19"/>
    <mergeCell ref="N19:R19"/>
    <mergeCell ref="S19:W19"/>
    <mergeCell ref="C20:G20"/>
    <mergeCell ref="I20:M20"/>
    <mergeCell ref="N20:R20"/>
    <mergeCell ref="S20:W20"/>
    <mergeCell ref="C25:G25"/>
    <mergeCell ref="I25:W25"/>
    <mergeCell ref="C26:G26"/>
    <mergeCell ref="I26:W26"/>
    <mergeCell ref="C27:G27"/>
    <mergeCell ref="I27:M27"/>
    <mergeCell ref="N27:R27"/>
    <mergeCell ref="S27:W27"/>
    <mergeCell ref="C23:G23"/>
    <mergeCell ref="I23:M23"/>
    <mergeCell ref="N23:R23"/>
    <mergeCell ref="S23:W23"/>
    <mergeCell ref="C24:G24"/>
    <mergeCell ref="I24:W24"/>
    <mergeCell ref="B30:G31"/>
    <mergeCell ref="H30:H31"/>
    <mergeCell ref="I30:W30"/>
    <mergeCell ref="I31:W31"/>
    <mergeCell ref="B32:G32"/>
    <mergeCell ref="H32:W32"/>
    <mergeCell ref="C28:G28"/>
    <mergeCell ref="I28:M28"/>
    <mergeCell ref="N28:R28"/>
    <mergeCell ref="S28:W28"/>
    <mergeCell ref="C29:G29"/>
    <mergeCell ref="I29:M29"/>
    <mergeCell ref="N29:R29"/>
    <mergeCell ref="S29:W29"/>
    <mergeCell ref="E35:H35"/>
    <mergeCell ref="N35:Q35"/>
    <mergeCell ref="K37:N37"/>
    <mergeCell ref="C33:D33"/>
    <mergeCell ref="E33:H33"/>
    <mergeCell ref="J33:K33"/>
    <mergeCell ref="M33:N33"/>
    <mergeCell ref="P33:Q33"/>
    <mergeCell ref="C34:D34"/>
    <mergeCell ref="E34:H34"/>
    <mergeCell ref="J34:K34"/>
    <mergeCell ref="P34:Q34"/>
  </mergeCells>
  <printOptions/>
  <pageMargins left="0.2362204724409449" right="0.2362204724409449" top="0.7480314960629921" bottom="0.7480314960629921" header="0.31496062992125984" footer="0.31496062992125984"/>
  <pageSetup cellComments="atEnd" fitToWidth="0" fitToHeight="1" horizontalDpi="600" verticalDpi="600" orientation="portrait" paperSize="9" scale="88" r:id="rId1"/>
  <headerFooter alignWithMargins="0">
    <oddHeader>&amp;L（別添資料）&amp;R別　紙　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5" width="13.7109375" style="0" customWidth="1"/>
    <col min="6" max="6" width="3.421875" style="0" customWidth="1"/>
    <col min="7" max="11" width="13.00390625" style="0" customWidth="1"/>
  </cols>
  <sheetData>
    <row r="1" spans="2:6" ht="27" customHeight="1">
      <c r="B1" s="163" t="s">
        <v>134</v>
      </c>
      <c r="C1" s="163"/>
      <c r="D1" s="163"/>
      <c r="E1" s="163"/>
      <c r="F1" s="55"/>
    </row>
    <row r="2" spans="3:6" ht="13.5">
      <c r="C2" s="55"/>
      <c r="D2" s="55"/>
      <c r="E2" s="55"/>
      <c r="F2" s="55"/>
    </row>
    <row r="3" spans="3:9" ht="13.5">
      <c r="C3" s="61" t="s">
        <v>126</v>
      </c>
      <c r="D3" s="62" t="s">
        <v>127</v>
      </c>
      <c r="E3" s="73">
        <f>'研究費ポイント表'!X30</f>
        <v>0</v>
      </c>
      <c r="I3" s="47"/>
    </row>
    <row r="4" spans="3:10" ht="13.5">
      <c r="C4" s="63" t="s">
        <v>130</v>
      </c>
      <c r="D4" s="63"/>
      <c r="E4" s="48">
        <f>E3*6000</f>
        <v>0</v>
      </c>
      <c r="J4" s="48"/>
    </row>
    <row r="5" spans="3:10" ht="13.5">
      <c r="C5" s="162" t="s">
        <v>133</v>
      </c>
      <c r="D5" s="162"/>
      <c r="E5" s="57">
        <f>E4*2.8</f>
        <v>0</v>
      </c>
      <c r="J5" s="49"/>
    </row>
    <row r="6" ht="13.5">
      <c r="G6" s="50"/>
    </row>
    <row r="8" spans="2:6" ht="14.25" thickBot="1">
      <c r="B8" s="46" t="s">
        <v>112</v>
      </c>
      <c r="C8" s="51" t="s">
        <v>143</v>
      </c>
      <c r="D8" s="52"/>
      <c r="E8" s="51" t="s">
        <v>144</v>
      </c>
      <c r="F8" s="53"/>
    </row>
    <row r="9" spans="2:6" ht="16.5" customHeight="1" thickBot="1">
      <c r="B9" s="58" t="s">
        <v>113</v>
      </c>
      <c r="C9" s="59" t="s">
        <v>114</v>
      </c>
      <c r="D9" s="59" t="s">
        <v>132</v>
      </c>
      <c r="E9" s="60" t="s">
        <v>131</v>
      </c>
      <c r="F9" s="54"/>
    </row>
    <row r="10" spans="2:5" ht="26.25" customHeight="1">
      <c r="B10" s="74" t="s">
        <v>125</v>
      </c>
      <c r="C10" s="64">
        <f>C17</f>
        <v>0</v>
      </c>
      <c r="D10" s="64">
        <f>C22</f>
        <v>0</v>
      </c>
      <c r="E10" s="65">
        <f>C18</f>
        <v>0</v>
      </c>
    </row>
    <row r="11" spans="2:6" ht="26.25" customHeight="1">
      <c r="B11" s="75" t="s">
        <v>128</v>
      </c>
      <c r="C11" s="66">
        <f>C10+E5*0.1</f>
        <v>0</v>
      </c>
      <c r="D11" s="67" t="s">
        <v>115</v>
      </c>
      <c r="E11" s="68" t="s">
        <v>115</v>
      </c>
      <c r="F11" s="54"/>
    </row>
    <row r="12" spans="2:6" ht="30" customHeight="1" thickBot="1">
      <c r="B12" s="69" t="s">
        <v>116</v>
      </c>
      <c r="C12" s="70">
        <f>C10*0.1</f>
        <v>0</v>
      </c>
      <c r="D12" s="71" t="s">
        <v>117</v>
      </c>
      <c r="E12" s="72" t="s">
        <v>117</v>
      </c>
      <c r="F12" s="54"/>
    </row>
    <row r="13" spans="4:6" ht="18" customHeight="1">
      <c r="D13" s="161" t="s">
        <v>129</v>
      </c>
      <c r="E13" s="161"/>
      <c r="F13" s="54"/>
    </row>
    <row r="14" ht="13.5">
      <c r="F14" s="54"/>
    </row>
    <row r="15" ht="13.5">
      <c r="B15" t="s">
        <v>118</v>
      </c>
    </row>
    <row r="16" spans="2:4" ht="13.5">
      <c r="B16" s="55" t="s">
        <v>137</v>
      </c>
      <c r="C16" s="49">
        <f>E5</f>
        <v>0</v>
      </c>
      <c r="D16" t="s">
        <v>119</v>
      </c>
    </row>
    <row r="17" spans="2:4" ht="13.5">
      <c r="B17" s="55" t="s">
        <v>138</v>
      </c>
      <c r="C17" s="56">
        <f>E5*0.3</f>
        <v>0</v>
      </c>
      <c r="D17" t="s">
        <v>120</v>
      </c>
    </row>
    <row r="18" spans="2:4" ht="13.5">
      <c r="B18" s="55"/>
      <c r="C18" s="56">
        <f>E5*0.2</f>
        <v>0</v>
      </c>
      <c r="D18" t="s">
        <v>121</v>
      </c>
    </row>
    <row r="19" spans="2:3" ht="13.5">
      <c r="B19" s="55" t="s">
        <v>139</v>
      </c>
      <c r="C19" s="56">
        <f>C16-(C17+C18)</f>
        <v>0</v>
      </c>
    </row>
    <row r="20" spans="2:4" ht="13.5">
      <c r="B20" s="55" t="s">
        <v>140</v>
      </c>
      <c r="C20" s="76"/>
      <c r="D20" t="s">
        <v>122</v>
      </c>
    </row>
    <row r="21" spans="2:4" ht="13.5">
      <c r="B21" s="55"/>
      <c r="C21" s="76"/>
      <c r="D21" t="s">
        <v>123</v>
      </c>
    </row>
    <row r="22" spans="2:4" ht="13.5">
      <c r="B22" s="55" t="s">
        <v>136</v>
      </c>
      <c r="C22" s="56"/>
      <c r="D22" t="s">
        <v>124</v>
      </c>
    </row>
    <row r="23" spans="2:4" ht="13.5">
      <c r="B23" s="55" t="s">
        <v>141</v>
      </c>
      <c r="C23" s="56"/>
      <c r="D23" t="s">
        <v>135</v>
      </c>
    </row>
    <row r="24" ht="13.5">
      <c r="B24" s="55"/>
    </row>
    <row r="25" spans="2:3" ht="14.25">
      <c r="B25" s="82" t="s">
        <v>142</v>
      </c>
      <c r="C25" s="81"/>
    </row>
  </sheetData>
  <sheetProtection/>
  <mergeCells count="3">
    <mergeCell ref="D13:E13"/>
    <mergeCell ref="C5:D5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q792973</dc:creator>
  <cp:keywords/>
  <dc:description/>
  <cp:lastModifiedBy>H366</cp:lastModifiedBy>
  <cp:lastPrinted>2017-11-14T07:21:28Z</cp:lastPrinted>
  <dcterms:created xsi:type="dcterms:W3CDTF">2017-05-23T06:22:50Z</dcterms:created>
  <dcterms:modified xsi:type="dcterms:W3CDTF">2017-12-22T01:29:09Z</dcterms:modified>
  <cp:category/>
  <cp:version/>
  <cp:contentType/>
  <cp:contentStatus/>
</cp:coreProperties>
</file>